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'Foglio1'!$A$6:$E$18</definedName>
  </definedNames>
  <calcPr fullCalcOnLoad="1"/>
</workbook>
</file>

<file path=xl/sharedStrings.xml><?xml version="1.0" encoding="utf-8"?>
<sst xmlns="http://schemas.openxmlformats.org/spreadsheetml/2006/main" count="94" uniqueCount="69">
  <si>
    <t xml:space="preserve">Ostello "Santhià sulla Via Francigena" </t>
  </si>
  <si>
    <t xml:space="preserve">Alcune caratteristiche dei pellegrini ospitati in ostello da gennaio a settembre 2016 </t>
  </si>
  <si>
    <t>Nazione di provenienza</t>
  </si>
  <si>
    <t>M</t>
  </si>
  <si>
    <t>F</t>
  </si>
  <si>
    <t>Totale</t>
  </si>
  <si>
    <t>%</t>
  </si>
  <si>
    <t>Italia</t>
  </si>
  <si>
    <t>Francia</t>
  </si>
  <si>
    <t>Germania</t>
  </si>
  <si>
    <t>Paesi Bassi</t>
  </si>
  <si>
    <t>Svizzera</t>
  </si>
  <si>
    <t>Spagna</t>
  </si>
  <si>
    <t>Australia</t>
  </si>
  <si>
    <t>Stati Uniti</t>
  </si>
  <si>
    <t>Regno Unito</t>
  </si>
  <si>
    <t>Belgio</t>
  </si>
  <si>
    <t>Argentina</t>
  </si>
  <si>
    <t>Danimarca</t>
  </si>
  <si>
    <t>Canada</t>
  </si>
  <si>
    <t>Finlandia</t>
  </si>
  <si>
    <t>Nuova Zelanda</t>
  </si>
  <si>
    <t>Svezia</t>
  </si>
  <si>
    <t>Cechia</t>
  </si>
  <si>
    <t>Sud Africa</t>
  </si>
  <si>
    <t>Brasile</t>
  </si>
  <si>
    <t>Irlanda</t>
  </si>
  <si>
    <t>Messico</t>
  </si>
  <si>
    <t>Lituania</t>
  </si>
  <si>
    <t>Polonia</t>
  </si>
  <si>
    <t>Corea</t>
  </si>
  <si>
    <t>Estonia</t>
  </si>
  <si>
    <t>Portogallo</t>
  </si>
  <si>
    <t>Bulgaria</t>
  </si>
  <si>
    <t>Filippine</t>
  </si>
  <si>
    <t>Malta</t>
  </si>
  <si>
    <t>Totale passaggi</t>
  </si>
  <si>
    <t>Composizione per genere</t>
  </si>
  <si>
    <t>Età</t>
  </si>
  <si>
    <t>"Giovani"</t>
  </si>
  <si>
    <t>"Maturi"</t>
  </si>
  <si>
    <t>(&lt; 40 anni)</t>
  </si>
  <si>
    <t>(40 - 60 anni)</t>
  </si>
  <si>
    <t>(oltre 60 
anni)</t>
  </si>
  <si>
    <t>% maturi</t>
  </si>
  <si>
    <t>Altri paesi</t>
  </si>
  <si>
    <t>% per gruppi di età</t>
  </si>
  <si>
    <t>(In tutto 14 minorenni)</t>
  </si>
  <si>
    <t>Rapporti di genere tra le classi di età</t>
  </si>
  <si>
    <t>Maschi</t>
  </si>
  <si>
    <t>Femmine</t>
  </si>
  <si>
    <t>(% M/F e F/M)</t>
  </si>
  <si>
    <t xml:space="preserve">Totale </t>
  </si>
  <si>
    <t>Periodo di osservazione</t>
  </si>
  <si>
    <t>Mesi invernali (G, F, M)</t>
  </si>
  <si>
    <t>Aprile</t>
  </si>
  <si>
    <t>Maggio</t>
  </si>
  <si>
    <t>Giugno</t>
  </si>
  <si>
    <t>Luglio</t>
  </si>
  <si>
    <t>Agosto</t>
  </si>
  <si>
    <t>Settembre (fino al giorno 22)</t>
  </si>
  <si>
    <t>Mesi autunnali (O, N, D)</t>
  </si>
  <si>
    <t>Totale al 22.09.2016</t>
  </si>
  <si>
    <t>Durata del pellegrinaggio</t>
  </si>
  <si>
    <t>"Breve" (meno di 15 giorni)</t>
  </si>
  <si>
    <t xml:space="preserve">"Media" (da 15 a 30 giorni) </t>
  </si>
  <si>
    <t xml:space="preserve">"Lunga" (oltre 1 mese) </t>
  </si>
  <si>
    <t>Totale (solo risposte valide)</t>
  </si>
  <si>
    <t>(Escluse le risposte incomplete o imprecise)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</si>
</sst>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%"/>
    <numFmt numFmtId="167" formatCode="#,##0.00"/>
    <numFmt numFmtId="168" formatCode="0.00"/>
    <numFmt numFmtId="169" formatCode="#,##0"/>
    <numFmt numFmtId="170" formatCode="MMM\-YY"/>
  </numFmts>
  <fonts count="10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0" fillId="0" borderId="5" xfId="0" applyBorder="1" applyAlignment="1">
      <alignment/>
    </xf>
    <xf numFmtId="164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>
      <alignment wrapText="1"/>
    </xf>
    <xf numFmtId="164" fontId="5" fillId="0" borderId="8" xfId="0" applyFont="1" applyBorder="1" applyAlignment="1">
      <alignment shrinkToFit="1"/>
    </xf>
    <xf numFmtId="166" fontId="6" fillId="0" borderId="8" xfId="0" applyNumberFormat="1" applyFont="1" applyBorder="1" applyAlignment="1">
      <alignment horizontal="center" shrinkToFit="1"/>
    </xf>
    <xf numFmtId="164" fontId="4" fillId="0" borderId="8" xfId="0" applyFont="1" applyBorder="1" applyAlignment="1">
      <alignment horizontal="center" shrinkToFit="1"/>
    </xf>
    <xf numFmtId="164" fontId="5" fillId="0" borderId="9" xfId="0" applyFont="1" applyBorder="1" applyAlignment="1">
      <alignment shrinkToFit="1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0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7" fillId="0" borderId="10" xfId="0" applyFont="1" applyBorder="1" applyAlignment="1">
      <alignment/>
    </xf>
    <xf numFmtId="164" fontId="8" fillId="0" borderId="10" xfId="0" applyFont="1" applyBorder="1" applyAlignment="1">
      <alignment/>
    </xf>
    <xf numFmtId="164" fontId="7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8" fontId="3" fillId="0" borderId="0" xfId="0" applyNumberFormat="1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11" xfId="0" applyBorder="1" applyAlignment="1">
      <alignment/>
    </xf>
    <xf numFmtId="164" fontId="3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/>
    </xf>
    <xf numFmtId="167" fontId="8" fillId="0" borderId="14" xfId="0" applyNumberFormat="1" applyFont="1" applyBorder="1" applyAlignment="1">
      <alignment horizontal="center"/>
    </xf>
    <xf numFmtId="164" fontId="3" fillId="0" borderId="14" xfId="0" applyFont="1" applyBorder="1" applyAlignment="1">
      <alignment/>
    </xf>
    <xf numFmtId="169" fontId="0" fillId="0" borderId="14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9" fillId="0" borderId="10" xfId="0" applyFont="1" applyBorder="1" applyAlignment="1">
      <alignment horizontal="center"/>
    </xf>
    <xf numFmtId="164" fontId="3" fillId="0" borderId="16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70" fontId="3" fillId="0" borderId="16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3" max="3" width="10.7109375" style="0" customWidth="1"/>
  </cols>
  <sheetData>
    <row r="1" spans="1:6" ht="26.25" customHeight="1">
      <c r="A1" s="1" t="s">
        <v>0</v>
      </c>
      <c r="B1" s="1"/>
      <c r="C1" s="1"/>
      <c r="D1" s="1"/>
      <c r="E1" s="1"/>
      <c r="F1" s="1"/>
    </row>
    <row r="2" spans="1:6" ht="44.25" customHeight="1">
      <c r="A2" s="2" t="s">
        <v>1</v>
      </c>
      <c r="B2" s="2"/>
      <c r="C2" s="2"/>
      <c r="D2" s="2"/>
      <c r="E2" s="2"/>
      <c r="F2" s="2"/>
    </row>
    <row r="3" ht="2.25" customHeight="1"/>
    <row r="4" spans="1:6" ht="12.75">
      <c r="A4" s="1" t="s">
        <v>2</v>
      </c>
      <c r="B4" s="1"/>
      <c r="C4" s="1"/>
      <c r="D4" s="1"/>
      <c r="E4" s="1"/>
      <c r="F4" s="1"/>
    </row>
    <row r="6" spans="1:6" ht="18" customHeight="1">
      <c r="A6" s="3"/>
      <c r="B6" s="4"/>
      <c r="C6" s="5" t="s">
        <v>3</v>
      </c>
      <c r="D6" s="5" t="s">
        <v>4</v>
      </c>
      <c r="E6" s="5" t="s">
        <v>5</v>
      </c>
      <c r="F6" s="6" t="s">
        <v>6</v>
      </c>
    </row>
    <row r="7" spans="1:6" ht="12.75">
      <c r="A7" s="7" t="s">
        <v>7</v>
      </c>
      <c r="B7" s="8"/>
      <c r="C7" s="9">
        <v>155</v>
      </c>
      <c r="D7" s="9">
        <v>81</v>
      </c>
      <c r="E7" s="9">
        <f>C7+D7</f>
        <v>236</v>
      </c>
      <c r="F7" s="10">
        <f>E7/516*100</f>
        <v>45.73643410852713</v>
      </c>
    </row>
    <row r="8" spans="1:6" ht="12.75">
      <c r="A8" s="7" t="s">
        <v>8</v>
      </c>
      <c r="B8" s="8"/>
      <c r="C8" s="9">
        <v>51</v>
      </c>
      <c r="D8" s="9">
        <v>26</v>
      </c>
      <c r="E8" s="9">
        <f>C8+D8</f>
        <v>77</v>
      </c>
      <c r="F8" s="10">
        <f>E8/516*100</f>
        <v>14.922480620155037</v>
      </c>
    </row>
    <row r="9" spans="1:6" ht="12.75">
      <c r="A9" s="7" t="s">
        <v>9</v>
      </c>
      <c r="B9" s="8"/>
      <c r="C9" s="9">
        <v>31</v>
      </c>
      <c r="D9" s="9">
        <v>17</v>
      </c>
      <c r="E9" s="9">
        <f>C9+D9</f>
        <v>48</v>
      </c>
      <c r="F9" s="10">
        <f>E9/516*100</f>
        <v>9.30232558139535</v>
      </c>
    </row>
    <row r="10" spans="1:6" ht="12.75">
      <c r="A10" s="7" t="s">
        <v>10</v>
      </c>
      <c r="B10" s="8"/>
      <c r="C10" s="9">
        <v>17</v>
      </c>
      <c r="D10" s="9">
        <v>12</v>
      </c>
      <c r="E10" s="9">
        <f>C10+D10</f>
        <v>29</v>
      </c>
      <c r="F10" s="10">
        <f>E10/516*100</f>
        <v>5.62015503875969</v>
      </c>
    </row>
    <row r="11" spans="1:6" ht="12.75">
      <c r="A11" s="7" t="s">
        <v>11</v>
      </c>
      <c r="B11" s="8"/>
      <c r="C11" s="9">
        <v>13</v>
      </c>
      <c r="D11" s="9">
        <v>10</v>
      </c>
      <c r="E11" s="9">
        <f>C11+D11</f>
        <v>23</v>
      </c>
      <c r="F11" s="10">
        <f>E11/516*100</f>
        <v>4.457364341085271</v>
      </c>
    </row>
    <row r="12" spans="1:6" ht="12.75">
      <c r="A12" s="7" t="s">
        <v>12</v>
      </c>
      <c r="B12" s="8"/>
      <c r="C12" s="9">
        <v>8</v>
      </c>
      <c r="D12" s="9">
        <v>4</v>
      </c>
      <c r="E12" s="9">
        <f>C12+D12</f>
        <v>12</v>
      </c>
      <c r="F12" s="10">
        <f>E12/516*100</f>
        <v>2.3255813953488373</v>
      </c>
    </row>
    <row r="13" spans="1:6" ht="12.75">
      <c r="A13" s="7" t="s">
        <v>13</v>
      </c>
      <c r="B13" s="8"/>
      <c r="C13" s="9">
        <v>10</v>
      </c>
      <c r="D13" s="9">
        <v>2</v>
      </c>
      <c r="E13" s="9">
        <f>C13+D13</f>
        <v>12</v>
      </c>
      <c r="F13" s="10">
        <f>E13/516*100</f>
        <v>2.3255813953488373</v>
      </c>
    </row>
    <row r="14" spans="1:6" ht="12.75">
      <c r="A14" s="7" t="s">
        <v>14</v>
      </c>
      <c r="B14" s="8"/>
      <c r="C14" s="9">
        <v>5</v>
      </c>
      <c r="D14" s="9">
        <v>7</v>
      </c>
      <c r="E14" s="9">
        <f>C14+D14</f>
        <v>12</v>
      </c>
      <c r="F14" s="10">
        <f>E14/516*100</f>
        <v>2.3255813953488373</v>
      </c>
    </row>
    <row r="15" spans="1:6" ht="12.75">
      <c r="A15" s="7" t="s">
        <v>15</v>
      </c>
      <c r="B15" s="8"/>
      <c r="C15" s="9">
        <v>7</v>
      </c>
      <c r="D15" s="9">
        <v>3</v>
      </c>
      <c r="E15" s="9">
        <f>C15+D15</f>
        <v>10</v>
      </c>
      <c r="F15" s="10">
        <f>E15/516*100</f>
        <v>1.937984496124031</v>
      </c>
    </row>
    <row r="16" spans="1:6" ht="12.75">
      <c r="A16" s="7" t="s">
        <v>16</v>
      </c>
      <c r="B16" s="8"/>
      <c r="C16" s="9">
        <v>9</v>
      </c>
      <c r="D16" s="9">
        <v>0</v>
      </c>
      <c r="E16" s="9">
        <f>C16+D16</f>
        <v>9</v>
      </c>
      <c r="F16" s="10">
        <f>E16/516*100</f>
        <v>1.744186046511628</v>
      </c>
    </row>
    <row r="17" spans="1:6" ht="12.75">
      <c r="A17" s="7" t="s">
        <v>17</v>
      </c>
      <c r="B17" s="8"/>
      <c r="C17" s="9">
        <v>5</v>
      </c>
      <c r="D17" s="9">
        <v>4</v>
      </c>
      <c r="E17" s="9">
        <f>C17+D17</f>
        <v>9</v>
      </c>
      <c r="F17" s="10">
        <f>E17/516*100</f>
        <v>1.744186046511628</v>
      </c>
    </row>
    <row r="18" spans="1:6" ht="12.75">
      <c r="A18" s="7" t="s">
        <v>18</v>
      </c>
      <c r="B18" s="8"/>
      <c r="C18" s="9">
        <v>2</v>
      </c>
      <c r="D18" s="9">
        <v>3</v>
      </c>
      <c r="E18" s="9">
        <f>C18+D18</f>
        <v>5</v>
      </c>
      <c r="F18" s="10">
        <f>E18/516*100</f>
        <v>0.9689922480620154</v>
      </c>
    </row>
    <row r="19" spans="1:6" ht="12.75">
      <c r="A19" s="7" t="s">
        <v>19</v>
      </c>
      <c r="B19" s="8"/>
      <c r="C19" s="9">
        <v>3</v>
      </c>
      <c r="D19" s="9">
        <v>2</v>
      </c>
      <c r="E19" s="9">
        <f>C19+D19</f>
        <v>5</v>
      </c>
      <c r="F19" s="10">
        <f>E19/516*100</f>
        <v>0.9689922480620154</v>
      </c>
    </row>
    <row r="20" spans="1:6" ht="12.75">
      <c r="A20" s="7" t="s">
        <v>20</v>
      </c>
      <c r="B20" s="8"/>
      <c r="C20" s="9">
        <v>1</v>
      </c>
      <c r="D20" s="9">
        <v>3</v>
      </c>
      <c r="E20" s="9">
        <f>C20+D20</f>
        <v>4</v>
      </c>
      <c r="F20" s="10">
        <f>E20/516*100</f>
        <v>0.7751937984496124</v>
      </c>
    </row>
    <row r="21" spans="1:6" ht="12.75">
      <c r="A21" s="7" t="s">
        <v>21</v>
      </c>
      <c r="B21" s="8"/>
      <c r="C21" s="9">
        <v>1</v>
      </c>
      <c r="D21" s="9">
        <v>1</v>
      </c>
      <c r="E21" s="9">
        <f>C21+D21</f>
        <v>2</v>
      </c>
      <c r="F21" s="10">
        <f>E21/516*100</f>
        <v>0.3875968992248062</v>
      </c>
    </row>
    <row r="22" spans="1:6" ht="12.75">
      <c r="A22" s="7" t="s">
        <v>22</v>
      </c>
      <c r="B22" s="8"/>
      <c r="C22" s="9">
        <v>1</v>
      </c>
      <c r="D22" s="9">
        <v>1</v>
      </c>
      <c r="E22" s="9">
        <f>C22+D22</f>
        <v>2</v>
      </c>
      <c r="F22" s="10">
        <f>E22/516*100</f>
        <v>0.3875968992248062</v>
      </c>
    </row>
    <row r="23" spans="1:6" ht="12.75">
      <c r="A23" s="7" t="s">
        <v>23</v>
      </c>
      <c r="B23" s="8"/>
      <c r="C23" s="9">
        <v>2</v>
      </c>
      <c r="D23" s="9">
        <v>0</v>
      </c>
      <c r="E23" s="9">
        <f>C23+D23</f>
        <v>2</v>
      </c>
      <c r="F23" s="10">
        <f>E23/516*100</f>
        <v>0.3875968992248062</v>
      </c>
    </row>
    <row r="24" spans="1:6" ht="12.75">
      <c r="A24" s="7" t="s">
        <v>24</v>
      </c>
      <c r="B24" s="8"/>
      <c r="C24" s="9">
        <v>1</v>
      </c>
      <c r="D24" s="9">
        <v>1</v>
      </c>
      <c r="E24" s="9">
        <f>C24+D24</f>
        <v>2</v>
      </c>
      <c r="F24" s="10">
        <f>E24/516*100</f>
        <v>0.3875968992248062</v>
      </c>
    </row>
    <row r="25" spans="1:6" ht="12.75">
      <c r="A25" s="7" t="s">
        <v>25</v>
      </c>
      <c r="B25" s="8"/>
      <c r="C25" s="9">
        <v>2</v>
      </c>
      <c r="D25" s="9">
        <v>0</v>
      </c>
      <c r="E25" s="9">
        <f>C25+D25</f>
        <v>2</v>
      </c>
      <c r="F25" s="10">
        <f>E25/516*100</f>
        <v>0.3875968992248062</v>
      </c>
    </row>
    <row r="26" spans="1:6" ht="12.75">
      <c r="A26" s="7" t="s">
        <v>26</v>
      </c>
      <c r="B26" s="8"/>
      <c r="C26" s="9">
        <v>2</v>
      </c>
      <c r="D26" s="9">
        <v>0</v>
      </c>
      <c r="E26" s="9">
        <f>C26+D26</f>
        <v>2</v>
      </c>
      <c r="F26" s="10">
        <f>E26/516*100</f>
        <v>0.3875968992248062</v>
      </c>
    </row>
    <row r="27" spans="1:6" ht="12.75">
      <c r="A27" s="7" t="s">
        <v>27</v>
      </c>
      <c r="B27" s="8"/>
      <c r="C27" s="9">
        <v>1</v>
      </c>
      <c r="D27" s="9">
        <v>1</v>
      </c>
      <c r="E27" s="9">
        <f>C27+D27</f>
        <v>2</v>
      </c>
      <c r="F27" s="10">
        <f>E27/516*100</f>
        <v>0.3875968992248062</v>
      </c>
    </row>
    <row r="28" spans="1:6" ht="12.75">
      <c r="A28" s="7" t="s">
        <v>28</v>
      </c>
      <c r="B28" s="8"/>
      <c r="C28" s="9">
        <v>1</v>
      </c>
      <c r="D28" s="9">
        <v>1</v>
      </c>
      <c r="E28" s="9">
        <f>C28+D28</f>
        <v>2</v>
      </c>
      <c r="F28" s="10">
        <f>E28/516*100</f>
        <v>0.3875968992248062</v>
      </c>
    </row>
    <row r="29" spans="1:6" ht="12.75">
      <c r="A29" s="7" t="s">
        <v>29</v>
      </c>
      <c r="B29" s="8"/>
      <c r="C29" s="9">
        <v>2</v>
      </c>
      <c r="D29" s="9">
        <v>0</v>
      </c>
      <c r="E29" s="9">
        <f>C29+D29</f>
        <v>2</v>
      </c>
      <c r="F29" s="10">
        <f>E29/516*100</f>
        <v>0.3875968992248062</v>
      </c>
    </row>
    <row r="30" spans="1:6" ht="12.75">
      <c r="A30" s="7" t="s">
        <v>30</v>
      </c>
      <c r="B30" s="8"/>
      <c r="C30" s="9">
        <v>1</v>
      </c>
      <c r="D30" s="9">
        <v>1</v>
      </c>
      <c r="E30" s="9">
        <f>C30+D30</f>
        <v>2</v>
      </c>
      <c r="F30" s="10">
        <f>E30/516*100</f>
        <v>0.3875968992248062</v>
      </c>
    </row>
    <row r="31" spans="1:6" ht="12.75">
      <c r="A31" s="7" t="s">
        <v>31</v>
      </c>
      <c r="B31" s="8"/>
      <c r="C31" s="9">
        <v>0</v>
      </c>
      <c r="D31" s="9">
        <v>1</v>
      </c>
      <c r="E31" s="9">
        <f>C31+D31</f>
        <v>1</v>
      </c>
      <c r="F31" s="10">
        <f>E31/516*100</f>
        <v>0.1937984496124031</v>
      </c>
    </row>
    <row r="32" spans="1:6" ht="12.75">
      <c r="A32" s="7" t="s">
        <v>32</v>
      </c>
      <c r="B32" s="8"/>
      <c r="C32" s="9">
        <v>0</v>
      </c>
      <c r="D32" s="9">
        <v>1</v>
      </c>
      <c r="E32" s="9">
        <f>C32+D32</f>
        <v>1</v>
      </c>
      <c r="F32" s="10">
        <f>E32/516*100</f>
        <v>0.1937984496124031</v>
      </c>
    </row>
    <row r="33" spans="1:6" ht="12.75">
      <c r="A33" s="7" t="s">
        <v>33</v>
      </c>
      <c r="B33" s="8"/>
      <c r="C33" s="9">
        <v>0</v>
      </c>
      <c r="D33" s="9">
        <v>1</v>
      </c>
      <c r="E33" s="9">
        <f>C33+D33</f>
        <v>1</v>
      </c>
      <c r="F33" s="10">
        <f>E33/516*100</f>
        <v>0.1937984496124031</v>
      </c>
    </row>
    <row r="34" spans="1:6" ht="12.75">
      <c r="A34" s="7" t="s">
        <v>34</v>
      </c>
      <c r="B34" s="8"/>
      <c r="C34" s="9">
        <v>1</v>
      </c>
      <c r="D34" s="9">
        <v>0</v>
      </c>
      <c r="E34" s="9">
        <f>C34+D34</f>
        <v>1</v>
      </c>
      <c r="F34" s="10">
        <f>E34/516*100</f>
        <v>0.1937984496124031</v>
      </c>
    </row>
    <row r="35" spans="1:6" ht="12.75">
      <c r="A35" s="7" t="s">
        <v>35</v>
      </c>
      <c r="B35" s="8"/>
      <c r="C35" s="9">
        <v>1</v>
      </c>
      <c r="D35" s="9">
        <v>0</v>
      </c>
      <c r="E35" s="9">
        <f>C35+D35</f>
        <v>1</v>
      </c>
      <c r="F35" s="10">
        <f>E35/516*100</f>
        <v>0.1937984496124031</v>
      </c>
    </row>
    <row r="36" spans="1:6" ht="4.5" customHeight="1">
      <c r="A36" s="7"/>
      <c r="B36" s="8"/>
      <c r="C36" s="9"/>
      <c r="D36" s="9"/>
      <c r="E36" s="9"/>
      <c r="F36" s="10"/>
    </row>
    <row r="37" spans="1:6" ht="12.75">
      <c r="A37" s="7" t="s">
        <v>36</v>
      </c>
      <c r="B37" s="8"/>
      <c r="C37" s="9">
        <v>333</v>
      </c>
      <c r="D37" s="9">
        <v>183</v>
      </c>
      <c r="E37" s="9">
        <f>C37+D37</f>
        <v>516</v>
      </c>
      <c r="F37" s="10">
        <f>E37/516*100</f>
        <v>100</v>
      </c>
    </row>
    <row r="38" spans="1:6" ht="5.25" customHeight="1">
      <c r="A38" s="11"/>
      <c r="B38" s="8"/>
      <c r="C38" s="8"/>
      <c r="D38" s="8"/>
      <c r="E38" s="8"/>
      <c r="F38" s="12"/>
    </row>
    <row r="39" spans="1:6" ht="32.25" customHeight="1">
      <c r="A39" s="13" t="s">
        <v>37</v>
      </c>
      <c r="B39" s="14"/>
      <c r="C39" s="15">
        <f>C37/E37</f>
        <v>0.6453488372093024</v>
      </c>
      <c r="D39" s="15">
        <f>D37/E37</f>
        <v>0.3546511627906977</v>
      </c>
      <c r="E39" s="16"/>
      <c r="F39" s="17"/>
    </row>
    <row r="40" spans="1:5" ht="12.75">
      <c r="A40" s="18"/>
      <c r="C40" s="19"/>
      <c r="D40" s="19"/>
      <c r="E40" s="20"/>
    </row>
    <row r="41" ht="165" customHeight="1"/>
    <row r="42" spans="1:6" ht="12.75">
      <c r="A42" s="1" t="s">
        <v>38</v>
      </c>
      <c r="B42" s="1"/>
      <c r="C42" s="1"/>
      <c r="D42" s="1"/>
      <c r="E42" s="1"/>
      <c r="F42" s="1"/>
    </row>
    <row r="43" spans="1:6" ht="7.5" customHeight="1">
      <c r="A43" s="21"/>
      <c r="B43" s="21"/>
      <c r="C43" s="21"/>
      <c r="D43" s="21"/>
      <c r="E43" s="21"/>
      <c r="F43" s="21"/>
    </row>
    <row r="44" spans="1:14" ht="12.75">
      <c r="A44" s="22"/>
      <c r="B44" s="22"/>
      <c r="C44" s="23" t="s">
        <v>39</v>
      </c>
      <c r="D44" s="23" t="s">
        <v>40</v>
      </c>
      <c r="E44" s="23"/>
      <c r="F44" s="22"/>
      <c r="G44" s="24" t="s">
        <v>5</v>
      </c>
      <c r="I44" s="25"/>
      <c r="J44" s="25"/>
      <c r="K44" s="25"/>
      <c r="L44" s="25"/>
      <c r="M44" s="25"/>
      <c r="N44" s="25"/>
    </row>
    <row r="45" spans="1:6" ht="12.75">
      <c r="A45" s="26"/>
      <c r="B45" s="26"/>
      <c r="C45" s="26"/>
      <c r="D45" s="26"/>
      <c r="E45" s="26"/>
      <c r="F45" s="26"/>
    </row>
    <row r="46" spans="1:6" ht="12.75">
      <c r="A46" s="27"/>
      <c r="B46" s="27"/>
      <c r="C46" s="28" t="s">
        <v>41</v>
      </c>
      <c r="D46" s="28" t="s">
        <v>42</v>
      </c>
      <c r="E46" s="28" t="s">
        <v>43</v>
      </c>
      <c r="F46" s="29" t="s">
        <v>44</v>
      </c>
    </row>
    <row r="47" spans="1:7" ht="12.75">
      <c r="A47" s="30" t="s">
        <v>7</v>
      </c>
      <c r="B47" s="27"/>
      <c r="C47" s="26">
        <v>82</v>
      </c>
      <c r="D47" s="26">
        <v>91</v>
      </c>
      <c r="E47" s="26">
        <v>63</v>
      </c>
      <c r="F47" s="31">
        <f>(D47+E47)/(C47+D47+E47)*100</f>
        <v>65.2542372881356</v>
      </c>
      <c r="G47" s="32">
        <f>C47+D47+E47</f>
        <v>236</v>
      </c>
    </row>
    <row r="48" spans="1:7" ht="12.75">
      <c r="A48" s="30" t="s">
        <v>8</v>
      </c>
      <c r="B48" s="27"/>
      <c r="C48" s="26">
        <v>10</v>
      </c>
      <c r="D48" s="26">
        <v>12</v>
      </c>
      <c r="E48" s="26">
        <v>55</v>
      </c>
      <c r="F48" s="31">
        <f>(D48+E48)/(C48+D48+E48)*100</f>
        <v>87.01298701298701</v>
      </c>
      <c r="G48" s="32">
        <f>C48+D48+E48</f>
        <v>77</v>
      </c>
    </row>
    <row r="49" spans="1:7" ht="12.75">
      <c r="A49" s="30" t="s">
        <v>9</v>
      </c>
      <c r="B49" s="27"/>
      <c r="C49" s="26">
        <v>10</v>
      </c>
      <c r="D49" s="26">
        <v>25</v>
      </c>
      <c r="E49" s="26">
        <v>13</v>
      </c>
      <c r="F49" s="31">
        <f>(D49+E49)/(C49+D49+E49)*100</f>
        <v>79.16666666666666</v>
      </c>
      <c r="G49" s="32">
        <f>C49+D49+E49</f>
        <v>48</v>
      </c>
    </row>
    <row r="50" spans="1:7" ht="12.75">
      <c r="A50" s="30" t="s">
        <v>10</v>
      </c>
      <c r="B50" s="27"/>
      <c r="C50" s="26">
        <v>7</v>
      </c>
      <c r="D50" s="26">
        <v>10</v>
      </c>
      <c r="E50" s="26">
        <v>12</v>
      </c>
      <c r="F50" s="31">
        <f>(D50+E50)/(C50+D50+E50)*100</f>
        <v>75.86206896551724</v>
      </c>
      <c r="G50" s="32">
        <f>C50+D50+E50</f>
        <v>29</v>
      </c>
    </row>
    <row r="51" spans="1:7" ht="12.75">
      <c r="A51" s="30" t="s">
        <v>11</v>
      </c>
      <c r="B51" s="27"/>
      <c r="C51" s="26">
        <v>6</v>
      </c>
      <c r="D51" s="26">
        <v>6</v>
      </c>
      <c r="E51" s="26">
        <v>11</v>
      </c>
      <c r="F51" s="31">
        <f>(D51+E51)/(C51+D51+E51)*100</f>
        <v>73.91304347826086</v>
      </c>
      <c r="G51" s="32">
        <f>C51+D51+E51</f>
        <v>23</v>
      </c>
    </row>
    <row r="52" spans="1:7" ht="12.75">
      <c r="A52" s="30" t="s">
        <v>12</v>
      </c>
      <c r="B52" s="27"/>
      <c r="C52" s="26">
        <v>4</v>
      </c>
      <c r="D52" s="26">
        <v>2</v>
      </c>
      <c r="E52" s="26">
        <v>6</v>
      </c>
      <c r="F52" s="31">
        <f>(D52+E52)/(C52+D52+E52)*100</f>
        <v>66.66666666666666</v>
      </c>
      <c r="G52" s="32">
        <f>C52+D52+E52</f>
        <v>12</v>
      </c>
    </row>
    <row r="53" spans="1:7" ht="12.75">
      <c r="A53" s="30" t="s">
        <v>13</v>
      </c>
      <c r="B53" s="27"/>
      <c r="C53" s="26">
        <v>2</v>
      </c>
      <c r="D53" s="26">
        <v>8</v>
      </c>
      <c r="E53" s="26">
        <v>2</v>
      </c>
      <c r="F53" s="31">
        <f>(D53+E53)/(C53+D53+E53)*100</f>
        <v>83.33333333333334</v>
      </c>
      <c r="G53" s="32">
        <f>C53+D53+E53</f>
        <v>12</v>
      </c>
    </row>
    <row r="54" spans="1:7" ht="12.75">
      <c r="A54" s="30" t="s">
        <v>14</v>
      </c>
      <c r="B54" s="27"/>
      <c r="C54" s="26">
        <v>1</v>
      </c>
      <c r="D54" s="26">
        <v>5</v>
      </c>
      <c r="E54" s="26">
        <v>6</v>
      </c>
      <c r="F54" s="31">
        <f>(D54+E54)/(C54+D54+E54)*100</f>
        <v>91.66666666666666</v>
      </c>
      <c r="G54" s="32">
        <f>C54+D54+E54</f>
        <v>12</v>
      </c>
    </row>
    <row r="55" spans="1:7" ht="12.75">
      <c r="A55" s="30" t="s">
        <v>15</v>
      </c>
      <c r="B55" s="27"/>
      <c r="C55" s="26">
        <v>3</v>
      </c>
      <c r="D55" s="26">
        <v>1</v>
      </c>
      <c r="E55" s="26">
        <v>6</v>
      </c>
      <c r="F55" s="31">
        <f>(D55+E55)/(C55+D55+E55)*100</f>
        <v>70</v>
      </c>
      <c r="G55" s="32">
        <f>C55+D55+E55</f>
        <v>10</v>
      </c>
    </row>
    <row r="56" spans="1:7" ht="12.75">
      <c r="A56" s="33" t="s">
        <v>45</v>
      </c>
      <c r="B56" s="34"/>
      <c r="C56" s="35">
        <v>12</v>
      </c>
      <c r="D56" s="35">
        <v>29</v>
      </c>
      <c r="E56" s="35">
        <v>16</v>
      </c>
      <c r="F56" s="31">
        <f>(D56+E56)/(C56+D56+E56)*100</f>
        <v>78.94736842105263</v>
      </c>
      <c r="G56" s="32">
        <f>C56+D56+E56</f>
        <v>57</v>
      </c>
    </row>
    <row r="57" ht="12.75">
      <c r="F57" s="31"/>
    </row>
    <row r="58" spans="1:7" ht="12.75">
      <c r="A58" s="30" t="s">
        <v>36</v>
      </c>
      <c r="B58" s="27"/>
      <c r="C58" s="26">
        <v>137</v>
      </c>
      <c r="D58" s="26">
        <v>189</v>
      </c>
      <c r="E58" s="26">
        <v>190</v>
      </c>
      <c r="F58" s="31">
        <f>(D58+E58)/(C58+D58+E58)*100</f>
        <v>73.44961240310077</v>
      </c>
      <c r="G58" s="32">
        <f>C58+D58+E58</f>
        <v>516</v>
      </c>
    </row>
    <row r="59" spans="1:6" ht="12.75">
      <c r="A59" s="30" t="s">
        <v>46</v>
      </c>
      <c r="B59" s="27"/>
      <c r="C59" s="36">
        <f>137/G58*100</f>
        <v>26.550387596899228</v>
      </c>
      <c r="D59" s="36">
        <f>189/516*100</f>
        <v>36.627906976744185</v>
      </c>
      <c r="E59" s="36">
        <f>190/516*100</f>
        <v>36.82170542635659</v>
      </c>
      <c r="F59" s="27"/>
    </row>
    <row r="60" spans="1:6" ht="3.75" customHeight="1">
      <c r="A60" s="37"/>
      <c r="B60" s="38"/>
      <c r="C60" s="39"/>
      <c r="D60" s="39"/>
      <c r="E60" s="39"/>
      <c r="F60" s="38"/>
    </row>
    <row r="61" ht="12.75">
      <c r="A61" s="40" t="s">
        <v>47</v>
      </c>
    </row>
    <row r="63" ht="53.25" customHeight="1"/>
    <row r="64" spans="1:7" ht="12.75">
      <c r="A64" s="1" t="s">
        <v>48</v>
      </c>
      <c r="B64" s="1"/>
      <c r="C64" s="1"/>
      <c r="D64" s="1"/>
      <c r="E64" s="1"/>
      <c r="F64" s="1"/>
      <c r="G64" s="1"/>
    </row>
    <row r="65" spans="1:7" ht="6" customHeight="1">
      <c r="A65" s="21"/>
      <c r="B65" s="21"/>
      <c r="C65" s="21"/>
      <c r="D65" s="21"/>
      <c r="E65" s="21"/>
      <c r="F65" s="21"/>
      <c r="G65" s="21"/>
    </row>
    <row r="66" spans="1:7" ht="12.75">
      <c r="A66" s="41"/>
      <c r="B66" s="42" t="s">
        <v>49</v>
      </c>
      <c r="C66" s="42"/>
      <c r="D66" s="42"/>
      <c r="E66" s="42" t="s">
        <v>50</v>
      </c>
      <c r="F66" s="42"/>
      <c r="G66" s="42"/>
    </row>
    <row r="67" spans="1:7" ht="5.25" customHeight="1">
      <c r="A67" s="43"/>
      <c r="B67" s="43"/>
      <c r="C67" s="43"/>
      <c r="D67" s="43"/>
      <c r="E67" s="43"/>
      <c r="F67" s="43"/>
      <c r="G67" s="43"/>
    </row>
    <row r="68" spans="1:7" ht="12.75">
      <c r="A68" s="27"/>
      <c r="B68" s="28" t="s">
        <v>41</v>
      </c>
      <c r="C68" s="28" t="s">
        <v>42</v>
      </c>
      <c r="D68" s="28" t="s">
        <v>43</v>
      </c>
      <c r="E68" s="28" t="s">
        <v>41</v>
      </c>
      <c r="F68" s="28" t="s">
        <v>42</v>
      </c>
      <c r="G68" s="28" t="s">
        <v>43</v>
      </c>
    </row>
    <row r="69" spans="1:7" ht="12.75">
      <c r="A69" s="44" t="s">
        <v>7</v>
      </c>
      <c r="B69" s="45">
        <v>53</v>
      </c>
      <c r="C69" s="45">
        <v>53</v>
      </c>
      <c r="D69" s="45">
        <v>49</v>
      </c>
      <c r="E69" s="45">
        <v>29</v>
      </c>
      <c r="F69" s="45">
        <v>38</v>
      </c>
      <c r="G69" s="45">
        <v>14</v>
      </c>
    </row>
    <row r="70" spans="1:7" ht="12.75">
      <c r="A70" s="46" t="s">
        <v>51</v>
      </c>
      <c r="B70" s="47">
        <f>B69/E69</f>
        <v>1.8275862068965518</v>
      </c>
      <c r="C70" s="47">
        <f>C69/F69</f>
        <v>1.394736842105263</v>
      </c>
      <c r="D70" s="47">
        <f>D69/G69</f>
        <v>3.5</v>
      </c>
      <c r="E70" s="47">
        <f>E69/B69</f>
        <v>0.5471698113207547</v>
      </c>
      <c r="F70" s="47">
        <f>F69/C69</f>
        <v>0.7169811320754716</v>
      </c>
      <c r="G70" s="47">
        <f>G69/D69</f>
        <v>0.2857142857142857</v>
      </c>
    </row>
    <row r="71" spans="1:7" ht="12.75">
      <c r="A71" s="48" t="s">
        <v>8</v>
      </c>
      <c r="B71" s="49">
        <v>8</v>
      </c>
      <c r="C71" s="49">
        <v>8</v>
      </c>
      <c r="D71" s="49">
        <v>35</v>
      </c>
      <c r="E71" s="49">
        <v>2</v>
      </c>
      <c r="F71" s="49">
        <v>4</v>
      </c>
      <c r="G71" s="49">
        <v>20</v>
      </c>
    </row>
    <row r="72" spans="1:7" ht="12.75">
      <c r="A72" s="46" t="s">
        <v>51</v>
      </c>
      <c r="B72" s="47">
        <f>B71/E71</f>
        <v>4</v>
      </c>
      <c r="C72" s="47">
        <f>C71/F71</f>
        <v>2</v>
      </c>
      <c r="D72" s="47">
        <f>D71/G71</f>
        <v>1.75</v>
      </c>
      <c r="E72" s="47">
        <f>E71/B71</f>
        <v>0.25</v>
      </c>
      <c r="F72" s="47">
        <f>F71/C71</f>
        <v>0.5</v>
      </c>
      <c r="G72" s="47">
        <f>G71/D71</f>
        <v>0.5714285714285714</v>
      </c>
    </row>
    <row r="73" spans="1:7" ht="12.75">
      <c r="A73" s="48" t="s">
        <v>9</v>
      </c>
      <c r="B73" s="50">
        <v>7</v>
      </c>
      <c r="C73" s="50">
        <v>14</v>
      </c>
      <c r="D73" s="50">
        <v>10</v>
      </c>
      <c r="E73" s="50">
        <v>3</v>
      </c>
      <c r="F73" s="50">
        <v>11</v>
      </c>
      <c r="G73" s="50">
        <v>3</v>
      </c>
    </row>
    <row r="74" spans="1:7" ht="12.75">
      <c r="A74" s="46" t="s">
        <v>51</v>
      </c>
      <c r="B74" s="47">
        <f>B73/E73</f>
        <v>2.3333333333333335</v>
      </c>
      <c r="C74" s="47">
        <f>C73/F73</f>
        <v>1.2727272727272727</v>
      </c>
      <c r="D74" s="47">
        <f>D73/G73</f>
        <v>3.3333333333333335</v>
      </c>
      <c r="E74" s="47">
        <f>E73/B73</f>
        <v>0.42857142857142855</v>
      </c>
      <c r="F74" s="47">
        <f>F73/C73</f>
        <v>0.7857142857142857</v>
      </c>
      <c r="G74" s="47">
        <f>G73/D73</f>
        <v>0.3</v>
      </c>
    </row>
    <row r="75" spans="1:7" ht="12.75">
      <c r="A75" s="48" t="s">
        <v>52</v>
      </c>
      <c r="B75" s="50">
        <v>89</v>
      </c>
      <c r="C75" s="50">
        <v>110</v>
      </c>
      <c r="D75" s="50">
        <v>133</v>
      </c>
      <c r="E75" s="50">
        <v>47</v>
      </c>
      <c r="F75" s="50">
        <v>76</v>
      </c>
      <c r="G75" s="50">
        <v>60</v>
      </c>
    </row>
    <row r="76" spans="1:7" ht="12.75">
      <c r="A76" s="46" t="s">
        <v>51</v>
      </c>
      <c r="B76" s="51">
        <f>B75/E75</f>
        <v>1.8936170212765957</v>
      </c>
      <c r="C76" s="51">
        <f>C75/F75</f>
        <v>1.4473684210526316</v>
      </c>
      <c r="D76" s="51">
        <f>D75/G75</f>
        <v>2.216666666666667</v>
      </c>
      <c r="E76" s="51">
        <f>E75/B75</f>
        <v>0.5280898876404494</v>
      </c>
      <c r="F76" s="51">
        <f>F75/C75</f>
        <v>0.6909090909090909</v>
      </c>
      <c r="G76" s="51">
        <f>G75/D75</f>
        <v>0.45112781954887216</v>
      </c>
    </row>
    <row r="77" spans="1:7" ht="12.75">
      <c r="A77" s="52"/>
      <c r="B77" s="52"/>
      <c r="C77" s="52"/>
      <c r="D77" s="52"/>
      <c r="E77" s="52"/>
      <c r="F77" s="52"/>
      <c r="G77" s="52"/>
    </row>
    <row r="78" ht="139.5" customHeight="1"/>
    <row r="79" ht="56.25" customHeight="1"/>
    <row r="80" spans="1:6" ht="12.75">
      <c r="A80" s="22" t="s">
        <v>53</v>
      </c>
      <c r="B80" s="22"/>
      <c r="C80" s="22"/>
      <c r="D80" s="22"/>
      <c r="E80" s="22"/>
      <c r="F80" s="22"/>
    </row>
    <row r="81" spans="1:6" ht="19.5" customHeight="1">
      <c r="A81" s="53"/>
      <c r="B81" s="54"/>
      <c r="C81" s="55"/>
      <c r="D81" s="53"/>
      <c r="E81" s="55"/>
      <c r="F81" s="56" t="s">
        <v>6</v>
      </c>
    </row>
    <row r="82" spans="1:6" ht="12.75">
      <c r="A82" s="57" t="s">
        <v>54</v>
      </c>
      <c r="B82" s="54"/>
      <c r="C82" s="55"/>
      <c r="D82" s="57">
        <v>10</v>
      </c>
      <c r="E82" s="55"/>
      <c r="F82" s="58"/>
    </row>
    <row r="83" spans="1:6" ht="12.75">
      <c r="A83" s="57" t="s">
        <v>55</v>
      </c>
      <c r="B83" s="54"/>
      <c r="C83" s="55"/>
      <c r="D83" s="57">
        <v>50</v>
      </c>
      <c r="E83" s="55"/>
      <c r="F83" s="58"/>
    </row>
    <row r="84" spans="1:6" ht="12.75">
      <c r="A84" s="57" t="s">
        <v>56</v>
      </c>
      <c r="B84" s="54"/>
      <c r="C84" s="55"/>
      <c r="D84" s="57">
        <v>56</v>
      </c>
      <c r="E84" s="55"/>
      <c r="F84" s="58"/>
    </row>
    <row r="85" spans="1:6" ht="12.75">
      <c r="A85" s="59" t="s">
        <v>57</v>
      </c>
      <c r="B85" s="54"/>
      <c r="C85" s="55"/>
      <c r="D85" s="57">
        <v>63</v>
      </c>
      <c r="E85" s="55"/>
      <c r="F85" s="58"/>
    </row>
    <row r="86" spans="1:6" ht="12.75">
      <c r="A86" s="57" t="s">
        <v>58</v>
      </c>
      <c r="B86" s="54"/>
      <c r="C86" s="55"/>
      <c r="D86" s="57">
        <v>107</v>
      </c>
      <c r="E86" s="55"/>
      <c r="F86" s="58"/>
    </row>
    <row r="87" spans="1:6" ht="12.75">
      <c r="A87" s="57" t="s">
        <v>59</v>
      </c>
      <c r="B87" s="54"/>
      <c r="C87" s="55"/>
      <c r="D87" s="57">
        <v>133</v>
      </c>
      <c r="E87" s="55"/>
      <c r="F87" s="58"/>
    </row>
    <row r="88" spans="1:6" ht="12.75">
      <c r="A88" s="57" t="s">
        <v>60</v>
      </c>
      <c r="B88" s="54"/>
      <c r="C88" s="55"/>
      <c r="D88" s="57">
        <v>97</v>
      </c>
      <c r="E88" s="55"/>
      <c r="F88" s="58"/>
    </row>
    <row r="89" spans="1:6" ht="12.75">
      <c r="A89" s="57" t="s">
        <v>61</v>
      </c>
      <c r="B89" s="54"/>
      <c r="C89" s="55"/>
      <c r="D89" s="57"/>
      <c r="E89" s="55"/>
      <c r="F89" s="58"/>
    </row>
    <row r="90" spans="1:6" ht="12.75">
      <c r="A90" s="57"/>
      <c r="B90" s="54"/>
      <c r="C90" s="55"/>
      <c r="D90" s="57"/>
      <c r="E90" s="55"/>
      <c r="F90" s="58"/>
    </row>
    <row r="91" spans="1:6" ht="12.75">
      <c r="A91" s="57" t="s">
        <v>62</v>
      </c>
      <c r="B91" s="54"/>
      <c r="C91" s="55"/>
      <c r="D91" s="57">
        <v>516</v>
      </c>
      <c r="E91" s="55"/>
      <c r="F91" s="58"/>
    </row>
    <row r="97" spans="1:6" ht="12.75">
      <c r="A97" s="22" t="s">
        <v>63</v>
      </c>
      <c r="B97" s="22"/>
      <c r="C97" s="22"/>
      <c r="D97" s="22"/>
      <c r="E97" s="22"/>
      <c r="F97" s="22"/>
    </row>
    <row r="98" spans="1:6" ht="12.75">
      <c r="A98" s="60"/>
      <c r="B98" s="61"/>
      <c r="C98" s="62"/>
      <c r="D98" s="60"/>
      <c r="E98" s="62"/>
      <c r="F98" s="56" t="s">
        <v>6</v>
      </c>
    </row>
    <row r="99" spans="1:6" ht="12.75">
      <c r="A99" s="53"/>
      <c r="B99" s="54"/>
      <c r="C99" s="55"/>
      <c r="D99" s="53"/>
      <c r="E99" s="55"/>
      <c r="F99" s="63"/>
    </row>
    <row r="100" spans="1:6" ht="12.75">
      <c r="A100" s="57" t="s">
        <v>64</v>
      </c>
      <c r="B100" s="54"/>
      <c r="C100" s="55"/>
      <c r="D100" s="57">
        <v>117</v>
      </c>
      <c r="E100" s="55"/>
      <c r="F100" s="58">
        <f>D100/457*100</f>
        <v>25.601750547045953</v>
      </c>
    </row>
    <row r="101" spans="1:6" ht="12.75">
      <c r="A101" s="57"/>
      <c r="B101" s="54"/>
      <c r="C101" s="55"/>
      <c r="D101" s="57"/>
      <c r="E101" s="55"/>
      <c r="F101" s="58"/>
    </row>
    <row r="102" spans="1:6" ht="12.75">
      <c r="A102" s="57" t="s">
        <v>65</v>
      </c>
      <c r="B102" s="54"/>
      <c r="C102" s="55"/>
      <c r="D102" s="57">
        <v>38</v>
      </c>
      <c r="E102" s="55"/>
      <c r="F102" s="58">
        <f>D102/457*100</f>
        <v>8.315098468271334</v>
      </c>
    </row>
    <row r="103" spans="1:6" ht="12.75">
      <c r="A103" s="57"/>
      <c r="B103" s="54"/>
      <c r="C103" s="55"/>
      <c r="D103" s="57"/>
      <c r="E103" s="55"/>
      <c r="F103" s="58"/>
    </row>
    <row r="104" spans="1:6" ht="12.75">
      <c r="A104" s="57" t="s">
        <v>66</v>
      </c>
      <c r="B104" s="54"/>
      <c r="C104" s="55"/>
      <c r="D104" s="57">
        <v>302</v>
      </c>
      <c r="E104" s="55"/>
      <c r="F104" s="58">
        <f>D104/457*100</f>
        <v>66.08315098468272</v>
      </c>
    </row>
    <row r="105" spans="1:6" ht="12.75">
      <c r="A105" s="57"/>
      <c r="B105" s="54"/>
      <c r="C105" s="55"/>
      <c r="D105" s="57"/>
      <c r="E105" s="55"/>
      <c r="F105" s="58"/>
    </row>
    <row r="106" spans="1:6" ht="12.75">
      <c r="A106" s="57" t="s">
        <v>67</v>
      </c>
      <c r="B106" s="54"/>
      <c r="C106" s="55"/>
      <c r="D106" s="57">
        <f>D100+D102+D104</f>
        <v>457</v>
      </c>
      <c r="E106" s="55"/>
      <c r="F106" s="58">
        <v>100</v>
      </c>
    </row>
    <row r="107" spans="1:6" ht="12.75">
      <c r="A107" s="53" t="s">
        <v>68</v>
      </c>
      <c r="B107" s="54"/>
      <c r="C107" s="55"/>
      <c r="D107" s="53"/>
      <c r="E107" s="55"/>
      <c r="F107" s="58"/>
    </row>
    <row r="125" ht="12.75">
      <c r="A125" s="18"/>
    </row>
    <row r="129" ht="12.75">
      <c r="A129" s="18"/>
    </row>
    <row r="134" ht="12.75">
      <c r="A134" s="18"/>
    </row>
  </sheetData>
  <sheetProtection selectLockedCells="1" selectUnlockedCells="1"/>
  <mergeCells count="12">
    <mergeCell ref="A1:F1"/>
    <mergeCell ref="A2:F2"/>
    <mergeCell ref="A4:F4"/>
    <mergeCell ref="A42:F42"/>
    <mergeCell ref="D44:E44"/>
    <mergeCell ref="I44:K44"/>
    <mergeCell ref="L44:N44"/>
    <mergeCell ref="A64:G64"/>
    <mergeCell ref="B66:D66"/>
    <mergeCell ref="E66:G66"/>
    <mergeCell ref="A80:F80"/>
    <mergeCell ref="A97:F97"/>
  </mergeCells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 Matto</cp:lastModifiedBy>
  <cp:lastPrinted>2016-09-27T14:37:28Z</cp:lastPrinted>
  <dcterms:created xsi:type="dcterms:W3CDTF">2010-08-25T20:01:21Z</dcterms:created>
  <dcterms:modified xsi:type="dcterms:W3CDTF">2016-10-28T12:23:27Z</dcterms:modified>
  <cp:category/>
  <cp:version/>
  <cp:contentType/>
  <cp:contentStatus/>
  <cp:revision>5</cp:revision>
</cp:coreProperties>
</file>